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План ФХД 2019 год\"/>
    </mc:Choice>
  </mc:AlternateContent>
  <bookViews>
    <workbookView xWindow="0" yWindow="0" windowWidth="20490" windowHeight="78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Лист1!$A$1:$J$65</definedName>
  </definedNames>
  <calcPr calcId="152511"/>
</workbook>
</file>

<file path=xl/calcChain.xml><?xml version="1.0" encoding="utf-8"?>
<calcChain xmlns="http://schemas.openxmlformats.org/spreadsheetml/2006/main">
  <c r="I50" i="1" l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4" i="1"/>
  <c r="J50" i="1" l="1"/>
  <c r="J45" i="1" l="1"/>
  <c r="I45" i="1"/>
  <c r="H45" i="1"/>
  <c r="J60" i="1"/>
  <c r="I60" i="1"/>
  <c r="I56" i="1"/>
  <c r="J56" i="1"/>
  <c r="H56" i="1"/>
  <c r="J54" i="1"/>
  <c r="I54" i="1"/>
  <c r="H54" i="1"/>
  <c r="J42" i="1" l="1"/>
  <c r="J21" i="1"/>
  <c r="H42" i="1"/>
  <c r="I42" i="1"/>
  <c r="I21" i="1"/>
  <c r="H21" i="1"/>
  <c r="H43" i="1" s="1"/>
  <c r="G72" i="1"/>
  <c r="G71" i="1"/>
  <c r="G75" i="1"/>
  <c r="G74" i="1"/>
  <c r="G73" i="1"/>
  <c r="G70" i="1"/>
  <c r="G69" i="1"/>
  <c r="G68" i="1"/>
  <c r="G67" i="1"/>
  <c r="G76" i="1" s="1"/>
  <c r="J51" i="1"/>
  <c r="I51" i="1"/>
  <c r="H59" i="1"/>
  <c r="H60" i="1" s="1"/>
  <c r="H50" i="1"/>
  <c r="H51" i="1" s="1"/>
  <c r="H61" i="1" l="1"/>
  <c r="I43" i="1"/>
  <c r="I61" i="1" s="1"/>
  <c r="J43" i="1"/>
  <c r="J61" i="1" s="1"/>
  <c r="K60" i="1" l="1"/>
</calcChain>
</file>

<file path=xl/sharedStrings.xml><?xml version="1.0" encoding="utf-8"?>
<sst xmlns="http://schemas.openxmlformats.org/spreadsheetml/2006/main" count="242" uniqueCount="49">
  <si>
    <t>Наименование учреждения</t>
  </si>
  <si>
    <t>Вед</t>
  </si>
  <si>
    <t>Разд.</t>
  </si>
  <si>
    <t>Номер счета</t>
  </si>
  <si>
    <t>ЦС</t>
  </si>
  <si>
    <t>ВР</t>
  </si>
  <si>
    <t>Всего:</t>
  </si>
  <si>
    <t>КОСГУ</t>
  </si>
  <si>
    <t>Главный бухгалтер:</t>
  </si>
  <si>
    <t>Текущее изменение</t>
  </si>
  <si>
    <t>0701</t>
  </si>
  <si>
    <t>0611125000</t>
  </si>
  <si>
    <t>000</t>
  </si>
  <si>
    <t>0702</t>
  </si>
  <si>
    <t>0621125000</t>
  </si>
  <si>
    <t>211</t>
  </si>
  <si>
    <t>213</t>
  </si>
  <si>
    <t>310</t>
  </si>
  <si>
    <t>340</t>
  </si>
  <si>
    <t>221</t>
  </si>
  <si>
    <t>225</t>
  </si>
  <si>
    <t>226</t>
  </si>
  <si>
    <t>0620445400</t>
  </si>
  <si>
    <t>0707</t>
  </si>
  <si>
    <t>0630145600</t>
  </si>
  <si>
    <t>290</t>
  </si>
  <si>
    <t>0000</t>
  </si>
  <si>
    <t>0000000000</t>
  </si>
  <si>
    <t>Итого по л/с 33906280150</t>
  </si>
  <si>
    <t>223</t>
  </si>
  <si>
    <t>0610145310</t>
  </si>
  <si>
    <t>0620145310</t>
  </si>
  <si>
    <t>0610245310</t>
  </si>
  <si>
    <t>0610345320</t>
  </si>
  <si>
    <t>0620245310</t>
  </si>
  <si>
    <t>0620345320</t>
  </si>
  <si>
    <t>Остаток на начало года</t>
  </si>
  <si>
    <t>Итого по ДОУ</t>
  </si>
  <si>
    <t>Итого по ОУ</t>
  </si>
  <si>
    <t>МБОУ "Сухановская СОШ"</t>
  </si>
  <si>
    <t>Л.А.Тихонова</t>
  </si>
  <si>
    <t>Итого по л/с 20906320370</t>
  </si>
  <si>
    <t>Итого по л/с 21906320370</t>
  </si>
  <si>
    <t xml:space="preserve">Итого по л/с </t>
  </si>
  <si>
    <t>Итого по л/с 23906320370</t>
  </si>
  <si>
    <t>Cумма доходов на 2019 г. (руб.)</t>
  </si>
  <si>
    <t>Cумма расходов на 2019 г. (руб.)</t>
  </si>
  <si>
    <t>МБОУ "Сухановская средняя общеобразовательная школа"</t>
  </si>
  <si>
    <t>Расшифровка к плану финансово-хозяйственной деятельности  на 11.01.2019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</si>
</sst>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_ ;\-#,##0.00\ "/>
  </numFmts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  <xf numFmtId="0" fontId="4" fillId="0" borderId="0" xfId="0" applyFont="1"/>
    <xf numFmtId="0" fontId="4" fillId="4" borderId="1" xfId="0" applyFont="1" applyFill="1" applyBorder="1"/>
    <xf numFmtId="4" fontId="3" fillId="0" borderId="2" xfId="0" applyNumberFormat="1" applyFont="1" applyBorder="1"/>
    <xf numFmtId="4" fontId="4" fillId="3" borderId="1" xfId="0" applyNumberFormat="1" applyFont="1" applyFill="1" applyBorder="1"/>
    <xf numFmtId="4" fontId="3" fillId="0" borderId="3" xfId="0" applyNumberFormat="1" applyFont="1" applyBorder="1"/>
    <xf numFmtId="4" fontId="4" fillId="4" borderId="1" xfId="0" applyNumberFormat="1" applyFont="1" applyFill="1" applyBorder="1"/>
    <xf numFmtId="49" fontId="3" fillId="0" borderId="2" xfId="0" applyNumberFormat="1" applyFont="1" applyBorder="1"/>
    <xf numFmtId="0" fontId="4" fillId="0" borderId="2" xfId="0" applyFont="1" applyBorder="1"/>
    <xf numFmtId="49" fontId="4" fillId="0" borderId="2" xfId="0" applyNumberFormat="1" applyFont="1" applyBorder="1"/>
    <xf numFmtId="4" fontId="4" fillId="0" borderId="2" xfId="0" applyNumberFormat="1" applyFont="1" applyBorder="1"/>
    <xf numFmtId="2" fontId="3" fillId="0" borderId="2" xfId="0" applyNumberFormat="1" applyFont="1" applyBorder="1"/>
    <xf numFmtId="2" fontId="4" fillId="0" borderId="2" xfId="0" applyNumberFormat="1" applyFont="1" applyBorder="1"/>
    <xf numFmtId="2" fontId="4" fillId="3" borderId="1" xfId="0" applyNumberFormat="1" applyFont="1" applyFill="1" applyBorder="1"/>
    <xf numFmtId="49" fontId="2" fillId="2" borderId="1" xfId="1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/>
    <xf numFmtId="49" fontId="3" fillId="0" borderId="3" xfId="0" applyNumberFormat="1" applyFont="1" applyBorder="1"/>
    <xf numFmtId="49" fontId="4" fillId="4" borderId="1" xfId="0" applyNumberFormat="1" applyFont="1" applyFill="1" applyBorder="1"/>
    <xf numFmtId="49" fontId="3" fillId="0" borderId="0" xfId="0" applyNumberFormat="1" applyFont="1"/>
    <xf numFmtId="2" fontId="3" fillId="0" borderId="3" xfId="0" applyNumberFormat="1" applyFont="1" applyBorder="1"/>
    <xf numFmtId="0" fontId="4" fillId="0" borderId="3" xfId="0" applyFont="1" applyBorder="1"/>
    <xf numFmtId="49" fontId="4" fillId="0" borderId="3" xfId="0" applyNumberFormat="1" applyFont="1" applyBorder="1"/>
    <xf numFmtId="2" fontId="4" fillId="0" borderId="3" xfId="0" applyNumberFormat="1" applyFont="1" applyBorder="1"/>
    <xf numFmtId="4" fontId="4" fillId="0" borderId="3" xfId="0" applyNumberFormat="1" applyFont="1" applyBorder="1"/>
    <xf numFmtId="0" fontId="4" fillId="0" borderId="4" xfId="0" applyFont="1" applyBorder="1"/>
    <xf numFmtId="49" fontId="4" fillId="0" borderId="4" xfId="0" applyNumberFormat="1" applyFont="1" applyBorder="1"/>
    <xf numFmtId="4" fontId="4" fillId="0" borderId="4" xfId="0" applyNumberFormat="1" applyFont="1" applyBorder="1"/>
    <xf numFmtId="2" fontId="4" fillId="4" borderId="1" xfId="0" applyNumberFormat="1" applyFont="1" applyFill="1" applyBorder="1"/>
    <xf numFmtId="165" fontId="3" fillId="0" borderId="3" xfId="2" applyNumberFormat="1" applyFont="1" applyBorder="1"/>
    <xf numFmtId="165" fontId="4" fillId="0" borderId="4" xfId="2" applyNumberFormat="1" applyFont="1" applyBorder="1"/>
    <xf numFmtId="165" fontId="4" fillId="3" borderId="1" xfId="2" applyNumberFormat="1" applyFont="1" applyFill="1" applyBorder="1"/>
    <xf numFmtId="2" fontId="3" fillId="0" borderId="0" xfId="0" applyNumberFormat="1" applyFont="1"/>
    <xf numFmtId="4" fontId="4" fillId="0" borderId="0" xfId="0" applyNumberFormat="1" applyFont="1"/>
    <xf numFmtId="0" fontId="4" fillId="3" borderId="5" xfId="0" applyFont="1" applyFill="1" applyBorder="1"/>
    <xf numFmtId="49" fontId="4" fillId="3" borderId="5" xfId="0" applyNumberFormat="1" applyFont="1" applyFill="1" applyBorder="1"/>
    <xf numFmtId="2" fontId="4" fillId="3" borderId="5" xfId="0" applyNumberFormat="1" applyFont="1" applyFill="1" applyBorder="1"/>
    <xf numFmtId="4" fontId="4" fillId="3" borderId="5" xfId="0" applyNumberFormat="1" applyFont="1" applyFill="1" applyBorder="1"/>
    <xf numFmtId="0" fontId="5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3" fillId="0" borderId="0" xfId="0" applyFont="1" applyAlignment="1"/>
    <xf numFmtId="0" fontId="0" fillId="0" borderId="0" xfId="0" applyAlignment="1"/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6"/>
  <sheetViews>
    <sheetView tabSelected="1" view="pageBreakPreview" workbookViewId="0">
      <selection activeCell="L60" sqref="L60"/>
    </sheetView>
  </sheetViews>
  <sheetFormatPr defaultRowHeight="12.75" x14ac:dyDescent="0.2"/>
  <cols>
    <col min="1" max="1" width="13.140625" style="2" customWidth="1"/>
    <col min="2" max="2" width="27.42578125" style="2" customWidth="1"/>
    <col min="3" max="3" width="7.42578125" style="2" customWidth="1"/>
    <col min="4" max="4" width="9.140625" style="23"/>
    <col min="5" max="5" width="18.5703125" style="23" customWidth="1"/>
    <col min="6" max="6" width="6.140625" style="23" customWidth="1"/>
    <col min="7" max="7" width="16.28515625" style="23" customWidth="1"/>
    <col min="8" max="8" width="13.140625" style="2" customWidth="1"/>
    <col min="9" max="9" width="15.5703125" style="2" customWidth="1"/>
    <col min="10" max="10" width="17.42578125" style="2" customWidth="1"/>
    <col min="11" max="11" width="12.28515625" style="2" customWidth="1"/>
    <col min="12" max="16384" width="9.140625" style="2"/>
  </cols>
  <sheetData>
    <row r="1" spans="1:10" ht="14.25" x14ac:dyDescent="0.2">
      <c r="A1" s="42" t="s">
        <v>48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30" customHeight="1" x14ac:dyDescent="0.2">
      <c r="A2" s="43" t="s">
        <v>47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25.5" x14ac:dyDescent="0.2">
      <c r="A3" s="1" t="s">
        <v>3</v>
      </c>
      <c r="B3" s="1" t="s">
        <v>0</v>
      </c>
      <c r="C3" s="1" t="s">
        <v>1</v>
      </c>
      <c r="D3" s="19" t="s">
        <v>2</v>
      </c>
      <c r="E3" s="19" t="s">
        <v>4</v>
      </c>
      <c r="F3" s="19" t="s">
        <v>5</v>
      </c>
      <c r="G3" s="19" t="s">
        <v>7</v>
      </c>
      <c r="H3" s="1" t="s">
        <v>9</v>
      </c>
      <c r="I3" s="1" t="s">
        <v>45</v>
      </c>
      <c r="J3" s="1" t="s">
        <v>46</v>
      </c>
    </row>
    <row r="4" spans="1:10" x14ac:dyDescent="0.2">
      <c r="A4" s="3">
        <v>20906320370</v>
      </c>
      <c r="B4" s="3" t="s">
        <v>39</v>
      </c>
      <c r="C4" s="3">
        <v>906</v>
      </c>
      <c r="D4" s="12" t="s">
        <v>10</v>
      </c>
      <c r="E4" s="12" t="s">
        <v>11</v>
      </c>
      <c r="F4" s="12" t="s">
        <v>12</v>
      </c>
      <c r="G4" s="12">
        <v>211</v>
      </c>
      <c r="H4" s="16">
        <v>0</v>
      </c>
      <c r="I4" s="8">
        <v>992772</v>
      </c>
      <c r="J4" s="8">
        <f>I4</f>
        <v>992772</v>
      </c>
    </row>
    <row r="5" spans="1:10" x14ac:dyDescent="0.2">
      <c r="A5" s="3">
        <v>20906320370</v>
      </c>
      <c r="B5" s="3" t="s">
        <v>39</v>
      </c>
      <c r="C5" s="3">
        <v>906</v>
      </c>
      <c r="D5" s="12" t="s">
        <v>10</v>
      </c>
      <c r="E5" s="12" t="s">
        <v>11</v>
      </c>
      <c r="F5" s="12" t="s">
        <v>12</v>
      </c>
      <c r="G5" s="12">
        <v>213</v>
      </c>
      <c r="H5" s="16">
        <v>0</v>
      </c>
      <c r="I5" s="8">
        <v>299817</v>
      </c>
      <c r="J5" s="8">
        <v>299817</v>
      </c>
    </row>
    <row r="6" spans="1:10" x14ac:dyDescent="0.2">
      <c r="A6" s="3">
        <v>20906320370</v>
      </c>
      <c r="B6" s="3" t="s">
        <v>39</v>
      </c>
      <c r="C6" s="3">
        <v>906</v>
      </c>
      <c r="D6" s="12" t="s">
        <v>10</v>
      </c>
      <c r="E6" s="12" t="s">
        <v>11</v>
      </c>
      <c r="F6" s="12" t="s">
        <v>12</v>
      </c>
      <c r="G6" s="12">
        <v>221</v>
      </c>
      <c r="H6" s="16">
        <v>0</v>
      </c>
      <c r="I6" s="8">
        <v>6566</v>
      </c>
      <c r="J6" s="8">
        <v>6566</v>
      </c>
    </row>
    <row r="7" spans="1:10" x14ac:dyDescent="0.2">
      <c r="A7" s="3">
        <v>20906320370</v>
      </c>
      <c r="B7" s="3" t="s">
        <v>39</v>
      </c>
      <c r="C7" s="3">
        <v>906</v>
      </c>
      <c r="D7" s="12" t="s">
        <v>10</v>
      </c>
      <c r="E7" s="12" t="s">
        <v>11</v>
      </c>
      <c r="F7" s="12" t="s">
        <v>12</v>
      </c>
      <c r="G7" s="12">
        <v>223</v>
      </c>
      <c r="H7" s="16">
        <v>0</v>
      </c>
      <c r="I7" s="8">
        <v>72000</v>
      </c>
      <c r="J7" s="8">
        <v>72000</v>
      </c>
    </row>
    <row r="8" spans="1:10" x14ac:dyDescent="0.2">
      <c r="A8" s="3">
        <v>20906320370</v>
      </c>
      <c r="B8" s="3" t="s">
        <v>39</v>
      </c>
      <c r="C8" s="3">
        <v>906</v>
      </c>
      <c r="D8" s="12" t="s">
        <v>10</v>
      </c>
      <c r="E8" s="12" t="s">
        <v>11</v>
      </c>
      <c r="F8" s="12" t="s">
        <v>12</v>
      </c>
      <c r="G8" s="12">
        <v>225</v>
      </c>
      <c r="H8" s="16">
        <v>0</v>
      </c>
      <c r="I8" s="8">
        <v>84525</v>
      </c>
      <c r="J8" s="8">
        <v>84525</v>
      </c>
    </row>
    <row r="9" spans="1:10" x14ac:dyDescent="0.2">
      <c r="A9" s="3">
        <v>20906320370</v>
      </c>
      <c r="B9" s="3" t="s">
        <v>39</v>
      </c>
      <c r="C9" s="3">
        <v>906</v>
      </c>
      <c r="D9" s="12" t="s">
        <v>10</v>
      </c>
      <c r="E9" s="12" t="s">
        <v>11</v>
      </c>
      <c r="F9" s="12" t="s">
        <v>12</v>
      </c>
      <c r="G9" s="12">
        <v>226</v>
      </c>
      <c r="H9" s="16">
        <v>0</v>
      </c>
      <c r="I9" s="8">
        <v>54257</v>
      </c>
      <c r="J9" s="8">
        <v>54257</v>
      </c>
    </row>
    <row r="10" spans="1:10" x14ac:dyDescent="0.2">
      <c r="A10" s="3">
        <v>20906320370</v>
      </c>
      <c r="B10" s="3" t="s">
        <v>39</v>
      </c>
      <c r="C10" s="3">
        <v>906</v>
      </c>
      <c r="D10" s="12" t="s">
        <v>10</v>
      </c>
      <c r="E10" s="12" t="s">
        <v>11</v>
      </c>
      <c r="F10" s="12" t="s">
        <v>12</v>
      </c>
      <c r="G10" s="12" t="s">
        <v>17</v>
      </c>
      <c r="H10" s="16">
        <v>0</v>
      </c>
      <c r="I10" s="8">
        <v>0</v>
      </c>
      <c r="J10" s="8">
        <v>0</v>
      </c>
    </row>
    <row r="11" spans="1:10" x14ac:dyDescent="0.2">
      <c r="A11" s="3">
        <v>20906320370</v>
      </c>
      <c r="B11" s="3" t="s">
        <v>39</v>
      </c>
      <c r="C11" s="3">
        <v>906</v>
      </c>
      <c r="D11" s="12" t="s">
        <v>10</v>
      </c>
      <c r="E11" s="12" t="s">
        <v>11</v>
      </c>
      <c r="F11" s="12" t="s">
        <v>12</v>
      </c>
      <c r="G11" s="12">
        <v>340</v>
      </c>
      <c r="H11" s="16">
        <v>0</v>
      </c>
      <c r="I11" s="8">
        <v>761344</v>
      </c>
      <c r="J11" s="8">
        <v>761344</v>
      </c>
    </row>
    <row r="12" spans="1:10" x14ac:dyDescent="0.2">
      <c r="A12" s="3">
        <v>20906320370</v>
      </c>
      <c r="B12" s="3" t="s">
        <v>39</v>
      </c>
      <c r="C12" s="3">
        <v>906</v>
      </c>
      <c r="D12" s="12" t="s">
        <v>10</v>
      </c>
      <c r="E12" s="12" t="s">
        <v>11</v>
      </c>
      <c r="F12" s="12" t="s">
        <v>12</v>
      </c>
      <c r="G12" s="12">
        <v>340</v>
      </c>
      <c r="H12" s="16">
        <v>0</v>
      </c>
      <c r="I12" s="8">
        <v>0</v>
      </c>
      <c r="J12" s="8">
        <v>0</v>
      </c>
    </row>
    <row r="13" spans="1:10" x14ac:dyDescent="0.2">
      <c r="A13" s="3">
        <v>20906320370</v>
      </c>
      <c r="B13" s="3" t="s">
        <v>39</v>
      </c>
      <c r="C13" s="4">
        <v>906</v>
      </c>
      <c r="D13" s="21" t="s">
        <v>10</v>
      </c>
      <c r="E13" s="21" t="s">
        <v>30</v>
      </c>
      <c r="F13" s="21" t="s">
        <v>12</v>
      </c>
      <c r="G13" s="21" t="s">
        <v>15</v>
      </c>
      <c r="H13" s="24">
        <v>0</v>
      </c>
      <c r="I13" s="10">
        <v>628706</v>
      </c>
      <c r="J13" s="10">
        <v>628706</v>
      </c>
    </row>
    <row r="14" spans="1:10" x14ac:dyDescent="0.2">
      <c r="A14" s="3">
        <v>20906320370</v>
      </c>
      <c r="B14" s="3" t="s">
        <v>39</v>
      </c>
      <c r="C14" s="4">
        <v>906</v>
      </c>
      <c r="D14" s="21" t="s">
        <v>10</v>
      </c>
      <c r="E14" s="21" t="s">
        <v>30</v>
      </c>
      <c r="F14" s="21" t="s">
        <v>12</v>
      </c>
      <c r="G14" s="21" t="s">
        <v>16</v>
      </c>
      <c r="H14" s="24">
        <v>0</v>
      </c>
      <c r="I14" s="10">
        <v>189870</v>
      </c>
      <c r="J14" s="10">
        <v>189870</v>
      </c>
    </row>
    <row r="15" spans="1:10" x14ac:dyDescent="0.2">
      <c r="A15" s="3">
        <v>20906320370</v>
      </c>
      <c r="B15" s="3" t="s">
        <v>39</v>
      </c>
      <c r="C15" s="4">
        <v>906</v>
      </c>
      <c r="D15" s="21" t="s">
        <v>10</v>
      </c>
      <c r="E15" s="21" t="s">
        <v>32</v>
      </c>
      <c r="F15" s="21" t="s">
        <v>12</v>
      </c>
      <c r="G15" s="21" t="s">
        <v>15</v>
      </c>
      <c r="H15" s="24">
        <v>0</v>
      </c>
      <c r="I15" s="10">
        <v>148330</v>
      </c>
      <c r="J15" s="10">
        <v>148330</v>
      </c>
    </row>
    <row r="16" spans="1:10" x14ac:dyDescent="0.2">
      <c r="A16" s="3">
        <v>20906320370</v>
      </c>
      <c r="B16" s="3" t="s">
        <v>39</v>
      </c>
      <c r="C16" s="4">
        <v>906</v>
      </c>
      <c r="D16" s="21" t="s">
        <v>10</v>
      </c>
      <c r="E16" s="21" t="s">
        <v>32</v>
      </c>
      <c r="F16" s="21" t="s">
        <v>12</v>
      </c>
      <c r="G16" s="21" t="s">
        <v>16</v>
      </c>
      <c r="H16" s="24">
        <v>0</v>
      </c>
      <c r="I16" s="10">
        <v>44795</v>
      </c>
      <c r="J16" s="10">
        <v>44795</v>
      </c>
    </row>
    <row r="17" spans="1:10" x14ac:dyDescent="0.2">
      <c r="A17" s="3">
        <v>20906320370</v>
      </c>
      <c r="B17" s="3" t="s">
        <v>39</v>
      </c>
      <c r="C17" s="4">
        <v>906</v>
      </c>
      <c r="D17" s="21" t="s">
        <v>10</v>
      </c>
      <c r="E17" s="21" t="s">
        <v>33</v>
      </c>
      <c r="F17" s="21" t="s">
        <v>12</v>
      </c>
      <c r="G17" s="21" t="s">
        <v>20</v>
      </c>
      <c r="H17" s="24">
        <v>0</v>
      </c>
      <c r="I17" s="10">
        <v>4000</v>
      </c>
      <c r="J17" s="10">
        <v>4000</v>
      </c>
    </row>
    <row r="18" spans="1:10" x14ac:dyDescent="0.2">
      <c r="A18" s="3">
        <v>20906320370</v>
      </c>
      <c r="B18" s="3" t="s">
        <v>39</v>
      </c>
      <c r="C18" s="4">
        <v>906</v>
      </c>
      <c r="D18" s="21" t="s">
        <v>10</v>
      </c>
      <c r="E18" s="21" t="s">
        <v>33</v>
      </c>
      <c r="F18" s="21" t="s">
        <v>12</v>
      </c>
      <c r="G18" s="21" t="s">
        <v>21</v>
      </c>
      <c r="H18" s="24">
        <v>0</v>
      </c>
      <c r="I18" s="10">
        <v>2000</v>
      </c>
      <c r="J18" s="10">
        <v>2000</v>
      </c>
    </row>
    <row r="19" spans="1:10" x14ac:dyDescent="0.2">
      <c r="A19" s="3">
        <v>20906320370</v>
      </c>
      <c r="B19" s="3" t="s">
        <v>39</v>
      </c>
      <c r="C19" s="4">
        <v>906</v>
      </c>
      <c r="D19" s="21" t="s">
        <v>10</v>
      </c>
      <c r="E19" s="21" t="s">
        <v>33</v>
      </c>
      <c r="F19" s="21" t="s">
        <v>12</v>
      </c>
      <c r="G19" s="21" t="s">
        <v>17</v>
      </c>
      <c r="H19" s="24">
        <v>0</v>
      </c>
      <c r="I19" s="10">
        <v>28000</v>
      </c>
      <c r="J19" s="10">
        <v>28000</v>
      </c>
    </row>
    <row r="20" spans="1:10" x14ac:dyDescent="0.2">
      <c r="A20" s="3">
        <v>20906320370</v>
      </c>
      <c r="B20" s="3" t="s">
        <v>39</v>
      </c>
      <c r="C20" s="4">
        <v>906</v>
      </c>
      <c r="D20" s="21" t="s">
        <v>10</v>
      </c>
      <c r="E20" s="21" t="s">
        <v>33</v>
      </c>
      <c r="F20" s="21" t="s">
        <v>12</v>
      </c>
      <c r="G20" s="21" t="s">
        <v>18</v>
      </c>
      <c r="H20" s="24">
        <v>0</v>
      </c>
      <c r="I20" s="10">
        <v>2000</v>
      </c>
      <c r="J20" s="10">
        <v>2000</v>
      </c>
    </row>
    <row r="21" spans="1:10" s="6" customFormat="1" x14ac:dyDescent="0.2">
      <c r="A21" s="25"/>
      <c r="B21" s="25" t="s">
        <v>37</v>
      </c>
      <c r="C21" s="25"/>
      <c r="D21" s="26"/>
      <c r="E21" s="26"/>
      <c r="F21" s="26"/>
      <c r="G21" s="26"/>
      <c r="H21" s="27">
        <f>SUM(H13:H20)</f>
        <v>0</v>
      </c>
      <c r="I21" s="28">
        <f>SUM(I4:I20)</f>
        <v>3318982</v>
      </c>
      <c r="J21" s="28">
        <f>SUM(J4:J20)</f>
        <v>3318982</v>
      </c>
    </row>
    <row r="22" spans="1:10" x14ac:dyDescent="0.2">
      <c r="A22" s="3">
        <v>20906320370</v>
      </c>
      <c r="B22" s="3" t="s">
        <v>39</v>
      </c>
      <c r="C22" s="3">
        <v>906</v>
      </c>
      <c r="D22" s="12" t="s">
        <v>13</v>
      </c>
      <c r="E22" s="12" t="s">
        <v>14</v>
      </c>
      <c r="F22" s="12" t="s">
        <v>12</v>
      </c>
      <c r="G22" s="12">
        <v>211</v>
      </c>
      <c r="H22" s="16">
        <v>0</v>
      </c>
      <c r="I22" s="8">
        <v>3017921</v>
      </c>
      <c r="J22" s="8">
        <f>I22</f>
        <v>3017921</v>
      </c>
    </row>
    <row r="23" spans="1:10" x14ac:dyDescent="0.2">
      <c r="A23" s="3">
        <v>20906320370</v>
      </c>
      <c r="B23" s="3" t="s">
        <v>39</v>
      </c>
      <c r="C23" s="3">
        <v>906</v>
      </c>
      <c r="D23" s="12" t="s">
        <v>13</v>
      </c>
      <c r="E23" s="12" t="s">
        <v>14</v>
      </c>
      <c r="F23" s="12" t="s">
        <v>12</v>
      </c>
      <c r="G23" s="12">
        <v>213</v>
      </c>
      <c r="H23" s="16">
        <v>0</v>
      </c>
      <c r="I23" s="8">
        <v>911413</v>
      </c>
      <c r="J23" s="8">
        <f t="shared" ref="J23:J41" si="0">I23</f>
        <v>911413</v>
      </c>
    </row>
    <row r="24" spans="1:10" x14ac:dyDescent="0.2">
      <c r="A24" s="3">
        <v>20906320370</v>
      </c>
      <c r="B24" s="3" t="s">
        <v>39</v>
      </c>
      <c r="C24" s="3">
        <v>906</v>
      </c>
      <c r="D24" s="12" t="s">
        <v>13</v>
      </c>
      <c r="E24" s="12" t="s">
        <v>14</v>
      </c>
      <c r="F24" s="12" t="s">
        <v>12</v>
      </c>
      <c r="G24" s="12">
        <v>221</v>
      </c>
      <c r="H24" s="16">
        <v>0</v>
      </c>
      <c r="I24" s="8">
        <v>19700</v>
      </c>
      <c r="J24" s="8">
        <f t="shared" si="0"/>
        <v>19700</v>
      </c>
    </row>
    <row r="25" spans="1:10" x14ac:dyDescent="0.2">
      <c r="A25" s="3">
        <v>20906320370</v>
      </c>
      <c r="B25" s="3" t="s">
        <v>39</v>
      </c>
      <c r="C25" s="3">
        <v>906</v>
      </c>
      <c r="D25" s="12" t="s">
        <v>13</v>
      </c>
      <c r="E25" s="12" t="s">
        <v>14</v>
      </c>
      <c r="F25" s="12" t="s">
        <v>12</v>
      </c>
      <c r="G25" s="12">
        <v>223</v>
      </c>
      <c r="H25" s="16">
        <v>0</v>
      </c>
      <c r="I25" s="8">
        <v>329000</v>
      </c>
      <c r="J25" s="8">
        <f t="shared" si="0"/>
        <v>329000</v>
      </c>
    </row>
    <row r="26" spans="1:10" x14ac:dyDescent="0.2">
      <c r="A26" s="3">
        <v>20906320370</v>
      </c>
      <c r="B26" s="3" t="s">
        <v>39</v>
      </c>
      <c r="C26" s="3">
        <v>906</v>
      </c>
      <c r="D26" s="12" t="s">
        <v>13</v>
      </c>
      <c r="E26" s="12" t="s">
        <v>14</v>
      </c>
      <c r="F26" s="12" t="s">
        <v>12</v>
      </c>
      <c r="G26" s="12">
        <v>225</v>
      </c>
      <c r="H26" s="16">
        <v>0</v>
      </c>
      <c r="I26" s="8">
        <v>112881</v>
      </c>
      <c r="J26" s="8">
        <f t="shared" si="0"/>
        <v>112881</v>
      </c>
    </row>
    <row r="27" spans="1:10" x14ac:dyDescent="0.2">
      <c r="A27" s="3">
        <v>20906320370</v>
      </c>
      <c r="B27" s="3" t="s">
        <v>39</v>
      </c>
      <c r="C27" s="3">
        <v>906</v>
      </c>
      <c r="D27" s="12" t="s">
        <v>13</v>
      </c>
      <c r="E27" s="12" t="s">
        <v>14</v>
      </c>
      <c r="F27" s="12" t="s">
        <v>12</v>
      </c>
      <c r="G27" s="12">
        <v>226</v>
      </c>
      <c r="H27" s="16">
        <v>0</v>
      </c>
      <c r="I27" s="8">
        <v>253140</v>
      </c>
      <c r="J27" s="8">
        <f t="shared" si="0"/>
        <v>253140</v>
      </c>
    </row>
    <row r="28" spans="1:10" x14ac:dyDescent="0.2">
      <c r="A28" s="3">
        <v>20906320370</v>
      </c>
      <c r="B28" s="3" t="s">
        <v>39</v>
      </c>
      <c r="C28" s="3">
        <v>906</v>
      </c>
      <c r="D28" s="12" t="s">
        <v>13</v>
      </c>
      <c r="E28" s="12" t="s">
        <v>14</v>
      </c>
      <c r="F28" s="12" t="s">
        <v>12</v>
      </c>
      <c r="G28" s="12">
        <v>290</v>
      </c>
      <c r="H28" s="16">
        <v>0</v>
      </c>
      <c r="I28" s="8">
        <v>35800</v>
      </c>
      <c r="J28" s="8">
        <f t="shared" si="0"/>
        <v>35800</v>
      </c>
    </row>
    <row r="29" spans="1:10" x14ac:dyDescent="0.2">
      <c r="A29" s="3">
        <v>20906320370</v>
      </c>
      <c r="B29" s="3" t="s">
        <v>39</v>
      </c>
      <c r="C29" s="3">
        <v>906</v>
      </c>
      <c r="D29" s="12" t="s">
        <v>13</v>
      </c>
      <c r="E29" s="12" t="s">
        <v>14</v>
      </c>
      <c r="F29" s="12" t="s">
        <v>12</v>
      </c>
      <c r="G29" s="12">
        <v>310</v>
      </c>
      <c r="H29" s="16">
        <v>0</v>
      </c>
      <c r="I29" s="8">
        <v>0</v>
      </c>
      <c r="J29" s="8">
        <f t="shared" si="0"/>
        <v>0</v>
      </c>
    </row>
    <row r="30" spans="1:10" x14ac:dyDescent="0.2">
      <c r="A30" s="3">
        <v>20906320370</v>
      </c>
      <c r="B30" s="3" t="s">
        <v>39</v>
      </c>
      <c r="C30" s="3">
        <v>906</v>
      </c>
      <c r="D30" s="12" t="s">
        <v>13</v>
      </c>
      <c r="E30" s="12" t="s">
        <v>14</v>
      </c>
      <c r="F30" s="12" t="s">
        <v>12</v>
      </c>
      <c r="G30" s="12">
        <v>340</v>
      </c>
      <c r="H30" s="16">
        <v>0</v>
      </c>
      <c r="I30" s="8">
        <v>1461000</v>
      </c>
      <c r="J30" s="8">
        <f t="shared" si="0"/>
        <v>1461000</v>
      </c>
    </row>
    <row r="31" spans="1:10" x14ac:dyDescent="0.2">
      <c r="A31" s="3">
        <v>20906320370</v>
      </c>
      <c r="B31" s="3" t="s">
        <v>39</v>
      </c>
      <c r="C31" s="4">
        <v>906</v>
      </c>
      <c r="D31" s="21" t="s">
        <v>13</v>
      </c>
      <c r="E31" s="21" t="s">
        <v>31</v>
      </c>
      <c r="F31" s="21" t="s">
        <v>12</v>
      </c>
      <c r="G31" s="21" t="s">
        <v>15</v>
      </c>
      <c r="H31" s="24">
        <v>0</v>
      </c>
      <c r="I31" s="10">
        <v>5690599</v>
      </c>
      <c r="J31" s="8">
        <f t="shared" si="0"/>
        <v>5690599</v>
      </c>
    </row>
    <row r="32" spans="1:10" x14ac:dyDescent="0.2">
      <c r="A32" s="3">
        <v>20906320370</v>
      </c>
      <c r="B32" s="3" t="s">
        <v>39</v>
      </c>
      <c r="C32" s="4">
        <v>906</v>
      </c>
      <c r="D32" s="21" t="s">
        <v>13</v>
      </c>
      <c r="E32" s="21" t="s">
        <v>31</v>
      </c>
      <c r="F32" s="21" t="s">
        <v>12</v>
      </c>
      <c r="G32" s="21" t="s">
        <v>16</v>
      </c>
      <c r="H32" s="24">
        <v>0</v>
      </c>
      <c r="I32" s="10">
        <v>1718561</v>
      </c>
      <c r="J32" s="8">
        <f t="shared" si="0"/>
        <v>1718561</v>
      </c>
    </row>
    <row r="33" spans="1:10" x14ac:dyDescent="0.2">
      <c r="A33" s="3">
        <v>20906320370</v>
      </c>
      <c r="B33" s="3" t="s">
        <v>39</v>
      </c>
      <c r="C33" s="4">
        <v>906</v>
      </c>
      <c r="D33" s="21" t="s">
        <v>13</v>
      </c>
      <c r="E33" s="21" t="s">
        <v>34</v>
      </c>
      <c r="F33" s="21" t="s">
        <v>12</v>
      </c>
      <c r="G33" s="21" t="s">
        <v>15</v>
      </c>
      <c r="H33" s="24">
        <v>0</v>
      </c>
      <c r="I33" s="10">
        <v>1219781</v>
      </c>
      <c r="J33" s="8">
        <f t="shared" si="0"/>
        <v>1219781</v>
      </c>
    </row>
    <row r="34" spans="1:10" x14ac:dyDescent="0.2">
      <c r="A34" s="3">
        <v>20906320370</v>
      </c>
      <c r="B34" s="3" t="s">
        <v>39</v>
      </c>
      <c r="C34" s="4">
        <v>906</v>
      </c>
      <c r="D34" s="21" t="s">
        <v>13</v>
      </c>
      <c r="E34" s="21" t="s">
        <v>34</v>
      </c>
      <c r="F34" s="21" t="s">
        <v>12</v>
      </c>
      <c r="G34" s="21" t="s">
        <v>16</v>
      </c>
      <c r="H34" s="24">
        <v>0</v>
      </c>
      <c r="I34" s="10">
        <v>368374</v>
      </c>
      <c r="J34" s="8">
        <f t="shared" si="0"/>
        <v>368374</v>
      </c>
    </row>
    <row r="35" spans="1:10" x14ac:dyDescent="0.2">
      <c r="A35" s="3">
        <v>20906320370</v>
      </c>
      <c r="B35" s="3" t="s">
        <v>39</v>
      </c>
      <c r="C35" s="4">
        <v>906</v>
      </c>
      <c r="D35" s="21" t="s">
        <v>13</v>
      </c>
      <c r="E35" s="21" t="s">
        <v>35</v>
      </c>
      <c r="F35" s="21" t="s">
        <v>12</v>
      </c>
      <c r="G35" s="21" t="s">
        <v>19</v>
      </c>
      <c r="H35" s="24">
        <v>0</v>
      </c>
      <c r="I35" s="10">
        <v>44100</v>
      </c>
      <c r="J35" s="8">
        <f t="shared" si="0"/>
        <v>44100</v>
      </c>
    </row>
    <row r="36" spans="1:10" x14ac:dyDescent="0.2">
      <c r="A36" s="3">
        <v>20906320370</v>
      </c>
      <c r="B36" s="3" t="s">
        <v>39</v>
      </c>
      <c r="C36" s="4">
        <v>906</v>
      </c>
      <c r="D36" s="21" t="s">
        <v>13</v>
      </c>
      <c r="E36" s="21" t="s">
        <v>35</v>
      </c>
      <c r="F36" s="21" t="s">
        <v>12</v>
      </c>
      <c r="G36" s="21" t="s">
        <v>20</v>
      </c>
      <c r="H36" s="24">
        <v>0</v>
      </c>
      <c r="I36" s="10">
        <v>5200</v>
      </c>
      <c r="J36" s="8">
        <f t="shared" si="0"/>
        <v>5200</v>
      </c>
    </row>
    <row r="37" spans="1:10" x14ac:dyDescent="0.2">
      <c r="A37" s="3">
        <v>20906320370</v>
      </c>
      <c r="B37" s="3" t="s">
        <v>39</v>
      </c>
      <c r="C37" s="4">
        <v>906</v>
      </c>
      <c r="D37" s="21" t="s">
        <v>13</v>
      </c>
      <c r="E37" s="21" t="s">
        <v>35</v>
      </c>
      <c r="F37" s="21" t="s">
        <v>12</v>
      </c>
      <c r="G37" s="21" t="s">
        <v>21</v>
      </c>
      <c r="H37" s="24">
        <v>0</v>
      </c>
      <c r="I37" s="10">
        <v>10000</v>
      </c>
      <c r="J37" s="8">
        <f t="shared" si="0"/>
        <v>10000</v>
      </c>
    </row>
    <row r="38" spans="1:10" x14ac:dyDescent="0.2">
      <c r="A38" s="3">
        <v>20906320370</v>
      </c>
      <c r="B38" s="3" t="s">
        <v>39</v>
      </c>
      <c r="C38" s="4">
        <v>906</v>
      </c>
      <c r="D38" s="21" t="s">
        <v>13</v>
      </c>
      <c r="E38" s="21" t="s">
        <v>35</v>
      </c>
      <c r="F38" s="21" t="s">
        <v>12</v>
      </c>
      <c r="G38" s="21" t="s">
        <v>21</v>
      </c>
      <c r="H38" s="24">
        <v>0</v>
      </c>
      <c r="I38" s="10">
        <v>0</v>
      </c>
      <c r="J38" s="8">
        <f t="shared" si="0"/>
        <v>0</v>
      </c>
    </row>
    <row r="39" spans="1:10" x14ac:dyDescent="0.2">
      <c r="A39" s="3">
        <v>20906320370</v>
      </c>
      <c r="B39" s="3" t="s">
        <v>39</v>
      </c>
      <c r="C39" s="4">
        <v>906</v>
      </c>
      <c r="D39" s="21" t="s">
        <v>13</v>
      </c>
      <c r="E39" s="21" t="s">
        <v>35</v>
      </c>
      <c r="F39" s="21" t="s">
        <v>12</v>
      </c>
      <c r="G39" s="21" t="s">
        <v>17</v>
      </c>
      <c r="H39" s="24">
        <v>0</v>
      </c>
      <c r="I39" s="10">
        <v>70000</v>
      </c>
      <c r="J39" s="8">
        <f t="shared" si="0"/>
        <v>70000</v>
      </c>
    </row>
    <row r="40" spans="1:10" x14ac:dyDescent="0.2">
      <c r="A40" s="3">
        <v>20906320370</v>
      </c>
      <c r="B40" s="3" t="s">
        <v>39</v>
      </c>
      <c r="C40" s="4">
        <v>906</v>
      </c>
      <c r="D40" s="21" t="s">
        <v>13</v>
      </c>
      <c r="E40" s="21" t="s">
        <v>35</v>
      </c>
      <c r="F40" s="21" t="s">
        <v>12</v>
      </c>
      <c r="G40" s="21" t="s">
        <v>18</v>
      </c>
      <c r="H40" s="24">
        <v>0</v>
      </c>
      <c r="I40" s="10">
        <v>20000</v>
      </c>
      <c r="J40" s="8">
        <f t="shared" si="0"/>
        <v>20000</v>
      </c>
    </row>
    <row r="41" spans="1:10" x14ac:dyDescent="0.2">
      <c r="A41" s="3">
        <v>20906320370</v>
      </c>
      <c r="B41" s="3" t="s">
        <v>39</v>
      </c>
      <c r="C41" s="4">
        <v>906</v>
      </c>
      <c r="D41" s="21" t="s">
        <v>13</v>
      </c>
      <c r="E41" s="21" t="s">
        <v>22</v>
      </c>
      <c r="F41" s="21" t="s">
        <v>12</v>
      </c>
      <c r="G41" s="21" t="s">
        <v>18</v>
      </c>
      <c r="H41" s="24">
        <v>0</v>
      </c>
      <c r="I41" s="10">
        <v>0</v>
      </c>
      <c r="J41" s="8">
        <f t="shared" si="0"/>
        <v>0</v>
      </c>
    </row>
    <row r="42" spans="1:10" s="6" customFormat="1" x14ac:dyDescent="0.2">
      <c r="A42" s="13"/>
      <c r="B42" s="13" t="s">
        <v>38</v>
      </c>
      <c r="C42" s="13"/>
      <c r="D42" s="14"/>
      <c r="E42" s="14"/>
      <c r="F42" s="14"/>
      <c r="G42" s="14"/>
      <c r="H42" s="17">
        <f>SUM(H4:H12)</f>
        <v>0</v>
      </c>
      <c r="I42" s="15">
        <f>SUM(I22:I41)</f>
        <v>15287470</v>
      </c>
      <c r="J42" s="15">
        <f>SUM(J22:J41)</f>
        <v>15287470</v>
      </c>
    </row>
    <row r="43" spans="1:10" s="6" customFormat="1" x14ac:dyDescent="0.2">
      <c r="A43" s="5" t="s">
        <v>41</v>
      </c>
      <c r="B43" s="5"/>
      <c r="C43" s="5"/>
      <c r="D43" s="20"/>
      <c r="E43" s="20"/>
      <c r="F43" s="20"/>
      <c r="G43" s="20"/>
      <c r="H43" s="18">
        <f>H21</f>
        <v>0</v>
      </c>
      <c r="I43" s="9">
        <f>I21+I42</f>
        <v>18606452</v>
      </c>
      <c r="J43" s="9">
        <f>J21+J42</f>
        <v>18606452</v>
      </c>
    </row>
    <row r="44" spans="1:10" s="6" customFormat="1" x14ac:dyDescent="0.2">
      <c r="A44" s="3">
        <v>20906320370</v>
      </c>
      <c r="B44" s="3" t="s">
        <v>39</v>
      </c>
      <c r="C44" s="4">
        <v>906</v>
      </c>
      <c r="D44" s="21" t="s">
        <v>13</v>
      </c>
      <c r="E44" s="21" t="s">
        <v>22</v>
      </c>
      <c r="F44" s="21" t="s">
        <v>12</v>
      </c>
      <c r="G44" s="21" t="s">
        <v>18</v>
      </c>
      <c r="H44" s="33">
        <v>0</v>
      </c>
      <c r="I44" s="10"/>
      <c r="J44" s="10">
        <v>0</v>
      </c>
    </row>
    <row r="45" spans="1:10" x14ac:dyDescent="0.2">
      <c r="A45" s="5" t="s">
        <v>42</v>
      </c>
      <c r="B45" s="5"/>
      <c r="C45" s="5"/>
      <c r="D45" s="20"/>
      <c r="E45" s="20"/>
      <c r="F45" s="20"/>
      <c r="G45" s="20"/>
      <c r="H45" s="35">
        <f>H44</f>
        <v>0</v>
      </c>
      <c r="I45" s="9">
        <f>I44</f>
        <v>0</v>
      </c>
      <c r="J45" s="9">
        <f>J44</f>
        <v>0</v>
      </c>
    </row>
    <row r="46" spans="1:10" x14ac:dyDescent="0.2">
      <c r="A46" s="4">
        <v>21906320370</v>
      </c>
      <c r="B46" s="3" t="s">
        <v>39</v>
      </c>
      <c r="C46" s="4">
        <v>906</v>
      </c>
      <c r="D46" s="21" t="s">
        <v>23</v>
      </c>
      <c r="E46" s="21" t="s">
        <v>24</v>
      </c>
      <c r="F46" s="21" t="s">
        <v>12</v>
      </c>
      <c r="G46" s="21" t="s">
        <v>15</v>
      </c>
      <c r="H46" s="24">
        <v>0</v>
      </c>
      <c r="I46" s="10">
        <v>5131</v>
      </c>
      <c r="J46" s="10">
        <v>5131</v>
      </c>
    </row>
    <row r="47" spans="1:10" x14ac:dyDescent="0.2">
      <c r="A47" s="4">
        <v>21906320370</v>
      </c>
      <c r="B47" s="3" t="s">
        <v>39</v>
      </c>
      <c r="C47" s="4">
        <v>906</v>
      </c>
      <c r="D47" s="21" t="s">
        <v>23</v>
      </c>
      <c r="E47" s="21" t="s">
        <v>24</v>
      </c>
      <c r="F47" s="21" t="s">
        <v>12</v>
      </c>
      <c r="G47" s="21" t="s">
        <v>16</v>
      </c>
      <c r="H47" s="24">
        <v>0</v>
      </c>
      <c r="I47" s="10">
        <v>1550</v>
      </c>
      <c r="J47" s="10">
        <v>1550</v>
      </c>
    </row>
    <row r="48" spans="1:10" x14ac:dyDescent="0.2">
      <c r="A48" s="4">
        <v>21906320370</v>
      </c>
      <c r="B48" s="3" t="s">
        <v>39</v>
      </c>
      <c r="C48" s="4">
        <v>906</v>
      </c>
      <c r="D48" s="21" t="s">
        <v>23</v>
      </c>
      <c r="E48" s="21" t="s">
        <v>24</v>
      </c>
      <c r="F48" s="21" t="s">
        <v>12</v>
      </c>
      <c r="G48" s="21" t="s">
        <v>18</v>
      </c>
      <c r="H48" s="24">
        <v>0</v>
      </c>
      <c r="I48" s="10">
        <v>118967</v>
      </c>
      <c r="J48" s="10">
        <v>118967</v>
      </c>
    </row>
    <row r="49" spans="1:11" s="6" customFormat="1" x14ac:dyDescent="0.2">
      <c r="A49" s="4">
        <v>21906320370</v>
      </c>
      <c r="B49" s="3" t="s">
        <v>39</v>
      </c>
      <c r="C49" s="4">
        <v>906</v>
      </c>
      <c r="D49" s="21" t="s">
        <v>23</v>
      </c>
      <c r="E49" s="21" t="s">
        <v>24</v>
      </c>
      <c r="F49" s="21" t="s">
        <v>12</v>
      </c>
      <c r="G49" s="21" t="s">
        <v>25</v>
      </c>
      <c r="H49" s="24">
        <v>0</v>
      </c>
      <c r="I49" s="10">
        <v>8017</v>
      </c>
      <c r="J49" s="10">
        <v>8017</v>
      </c>
    </row>
    <row r="50" spans="1:11" s="6" customFormat="1" x14ac:dyDescent="0.2">
      <c r="A50" s="25"/>
      <c r="B50" s="25"/>
      <c r="C50" s="25"/>
      <c r="D50" s="26"/>
      <c r="E50" s="26"/>
      <c r="F50" s="26"/>
      <c r="G50" s="26"/>
      <c r="H50" s="27">
        <f>SUM(H46:H49)</f>
        <v>0</v>
      </c>
      <c r="I50" s="28">
        <f>SUM(I46:I49)</f>
        <v>133665</v>
      </c>
      <c r="J50" s="28">
        <f>SUM(J46:J49)</f>
        <v>133665</v>
      </c>
    </row>
    <row r="51" spans="1:11" s="6" customFormat="1" x14ac:dyDescent="0.2">
      <c r="A51" s="5" t="s">
        <v>42</v>
      </c>
      <c r="B51" s="5"/>
      <c r="C51" s="5"/>
      <c r="D51" s="20"/>
      <c r="E51" s="20"/>
      <c r="F51" s="20"/>
      <c r="G51" s="20"/>
      <c r="H51" s="18">
        <f>H50</f>
        <v>0</v>
      </c>
      <c r="I51" s="9">
        <f>I50</f>
        <v>133665</v>
      </c>
      <c r="J51" s="9">
        <f>J50</f>
        <v>133665</v>
      </c>
    </row>
    <row r="52" spans="1:11" x14ac:dyDescent="0.2">
      <c r="A52" s="4"/>
      <c r="B52" s="38" t="s">
        <v>36</v>
      </c>
      <c r="C52" s="38"/>
      <c r="D52" s="39"/>
      <c r="E52" s="39"/>
      <c r="F52" s="39"/>
      <c r="G52" s="39"/>
      <c r="H52" s="40"/>
      <c r="I52" s="41"/>
      <c r="J52" s="41"/>
    </row>
    <row r="53" spans="1:11" x14ac:dyDescent="0.2">
      <c r="A53" s="4"/>
      <c r="B53" s="3" t="s">
        <v>39</v>
      </c>
      <c r="C53" s="4">
        <v>906</v>
      </c>
      <c r="D53" s="21" t="s">
        <v>26</v>
      </c>
      <c r="E53" s="21" t="s">
        <v>27</v>
      </c>
      <c r="F53" s="21" t="s">
        <v>12</v>
      </c>
      <c r="G53" s="12"/>
      <c r="H53" s="33">
        <v>0</v>
      </c>
      <c r="I53" s="8"/>
      <c r="J53" s="8">
        <v>10193.65</v>
      </c>
    </row>
    <row r="54" spans="1:11" x14ac:dyDescent="0.2">
      <c r="A54" s="5" t="s">
        <v>43</v>
      </c>
      <c r="B54" s="5"/>
      <c r="C54" s="5"/>
      <c r="D54" s="20"/>
      <c r="E54" s="20"/>
      <c r="F54" s="20"/>
      <c r="G54" s="20"/>
      <c r="H54" s="35">
        <f>H53</f>
        <v>0</v>
      </c>
      <c r="I54" s="9">
        <f>I53</f>
        <v>0</v>
      </c>
      <c r="J54" s="9">
        <f>J53</f>
        <v>10193.65</v>
      </c>
    </row>
    <row r="55" spans="1:11" x14ac:dyDescent="0.2">
      <c r="A55" s="4">
        <v>23906320370</v>
      </c>
      <c r="B55" s="3" t="s">
        <v>39</v>
      </c>
      <c r="C55" s="3">
        <v>906</v>
      </c>
      <c r="D55" s="21" t="s">
        <v>10</v>
      </c>
      <c r="E55" s="21" t="s">
        <v>27</v>
      </c>
      <c r="F55" s="21" t="s">
        <v>12</v>
      </c>
      <c r="G55" s="12"/>
      <c r="H55" s="33">
        <v>0</v>
      </c>
      <c r="I55" s="8">
        <v>181440</v>
      </c>
      <c r="J55" s="8">
        <v>181440</v>
      </c>
    </row>
    <row r="56" spans="1:11" x14ac:dyDescent="0.2">
      <c r="A56" s="5" t="s">
        <v>44</v>
      </c>
      <c r="B56" s="5"/>
      <c r="C56" s="5"/>
      <c r="D56" s="20"/>
      <c r="E56" s="20"/>
      <c r="F56" s="20"/>
      <c r="G56" s="20"/>
      <c r="H56" s="35">
        <f>H55</f>
        <v>0</v>
      </c>
      <c r="I56" s="9">
        <f>I55</f>
        <v>181440</v>
      </c>
      <c r="J56" s="9">
        <f>J55</f>
        <v>181440</v>
      </c>
    </row>
    <row r="57" spans="1:11" x14ac:dyDescent="0.2">
      <c r="A57" s="4">
        <v>23906320370</v>
      </c>
      <c r="B57" s="3" t="s">
        <v>39</v>
      </c>
      <c r="C57" s="3">
        <v>906</v>
      </c>
      <c r="D57" s="21" t="s">
        <v>13</v>
      </c>
      <c r="E57" s="21" t="s">
        <v>27</v>
      </c>
      <c r="F57" s="21" t="s">
        <v>12</v>
      </c>
      <c r="G57" s="12"/>
      <c r="H57" s="33">
        <v>0</v>
      </c>
      <c r="I57" s="8">
        <v>116160</v>
      </c>
      <c r="J57" s="8">
        <v>116160</v>
      </c>
    </row>
    <row r="58" spans="1:11" s="6" customFormat="1" x14ac:dyDescent="0.2">
      <c r="A58" s="4">
        <v>23906320370</v>
      </c>
      <c r="B58" s="3" t="s">
        <v>39</v>
      </c>
      <c r="C58" s="3">
        <v>906</v>
      </c>
      <c r="D58" s="21" t="s">
        <v>26</v>
      </c>
      <c r="E58" s="21" t="s">
        <v>27</v>
      </c>
      <c r="F58" s="21" t="s">
        <v>12</v>
      </c>
      <c r="G58" s="12"/>
      <c r="H58" s="33">
        <v>0</v>
      </c>
      <c r="I58" s="8"/>
      <c r="J58" s="8"/>
    </row>
    <row r="59" spans="1:11" s="6" customFormat="1" x14ac:dyDescent="0.2">
      <c r="A59" s="29"/>
      <c r="B59" s="29"/>
      <c r="C59" s="29"/>
      <c r="D59" s="30"/>
      <c r="E59" s="30"/>
      <c r="F59" s="30"/>
      <c r="G59" s="30"/>
      <c r="H59" s="34">
        <f>SUM(H53:H58)</f>
        <v>0</v>
      </c>
      <c r="I59" s="31"/>
      <c r="J59" s="31"/>
    </row>
    <row r="60" spans="1:11" s="6" customFormat="1" x14ac:dyDescent="0.2">
      <c r="A60" s="5" t="s">
        <v>28</v>
      </c>
      <c r="B60" s="5"/>
      <c r="C60" s="5"/>
      <c r="D60" s="20"/>
      <c r="E60" s="20"/>
      <c r="F60" s="20"/>
      <c r="G60" s="20"/>
      <c r="H60" s="35">
        <f>H59</f>
        <v>0</v>
      </c>
      <c r="I60" s="9">
        <f>I57+I58+I59</f>
        <v>116160</v>
      </c>
      <c r="J60" s="9">
        <f>J57+J58+J59</f>
        <v>116160</v>
      </c>
      <c r="K60" s="37">
        <f>J61-I61</f>
        <v>10193.64999999851</v>
      </c>
    </row>
    <row r="61" spans="1:11" x14ac:dyDescent="0.2">
      <c r="A61" s="7" t="s">
        <v>6</v>
      </c>
      <c r="B61" s="7"/>
      <c r="C61" s="7"/>
      <c r="D61" s="22"/>
      <c r="E61" s="22"/>
      <c r="F61" s="22"/>
      <c r="G61" s="22"/>
      <c r="H61" s="32">
        <f>H43+H51+H60</f>
        <v>0</v>
      </c>
      <c r="I61" s="11">
        <f>I43+I45+I51+I54+I56+I60</f>
        <v>19037717</v>
      </c>
      <c r="J61" s="11">
        <f>J60+J56+J54+J51+J45+J43</f>
        <v>19047910.649999999</v>
      </c>
    </row>
    <row r="62" spans="1:11" ht="27" customHeight="1" x14ac:dyDescent="0.2"/>
    <row r="63" spans="1:11" x14ac:dyDescent="0.2">
      <c r="A63" s="2" t="s">
        <v>8</v>
      </c>
      <c r="C63" s="44" t="s">
        <v>40</v>
      </c>
      <c r="D63" s="45"/>
    </row>
    <row r="66" spans="6:7" x14ac:dyDescent="0.2">
      <c r="G66" s="36"/>
    </row>
    <row r="67" spans="6:7" x14ac:dyDescent="0.2">
      <c r="F67" s="23" t="s">
        <v>15</v>
      </c>
      <c r="G67" s="36" t="e">
        <f>I4+I22+#REF!+#REF!+I31+I33</f>
        <v>#REF!</v>
      </c>
    </row>
    <row r="68" spans="6:7" x14ac:dyDescent="0.2">
      <c r="F68" s="23" t="s">
        <v>16</v>
      </c>
      <c r="G68" s="36" t="e">
        <f>I5+I23+#REF!+#REF!+I32+I34</f>
        <v>#REF!</v>
      </c>
    </row>
    <row r="69" spans="6:7" x14ac:dyDescent="0.2">
      <c r="F69" s="23" t="s">
        <v>19</v>
      </c>
      <c r="G69" s="36">
        <f>I6+I24+I35</f>
        <v>70366</v>
      </c>
    </row>
    <row r="70" spans="6:7" x14ac:dyDescent="0.2">
      <c r="F70" s="23" t="s">
        <v>29</v>
      </c>
      <c r="G70" s="36">
        <f>I7+I25</f>
        <v>401000</v>
      </c>
    </row>
    <row r="71" spans="6:7" x14ac:dyDescent="0.2">
      <c r="F71" s="23" t="s">
        <v>20</v>
      </c>
      <c r="G71" s="36">
        <f>I8+I26+I36</f>
        <v>202606</v>
      </c>
    </row>
    <row r="72" spans="6:7" x14ac:dyDescent="0.2">
      <c r="F72" s="23" t="s">
        <v>21</v>
      </c>
      <c r="G72" s="36" t="e">
        <f>I9+I27+#REF!+I38+I37</f>
        <v>#REF!</v>
      </c>
    </row>
    <row r="73" spans="6:7" x14ac:dyDescent="0.2">
      <c r="F73" s="23" t="s">
        <v>25</v>
      </c>
      <c r="G73" s="36">
        <f>I28+I58</f>
        <v>35800</v>
      </c>
    </row>
    <row r="74" spans="6:7" x14ac:dyDescent="0.2">
      <c r="F74" s="23" t="s">
        <v>17</v>
      </c>
      <c r="G74" s="36" t="e">
        <f>I10+I29+#REF!+I39</f>
        <v>#REF!</v>
      </c>
    </row>
    <row r="75" spans="6:7" x14ac:dyDescent="0.2">
      <c r="F75" s="23" t="s">
        <v>18</v>
      </c>
      <c r="G75" s="36" t="e">
        <f>I11+I12+I30+#REF!+I40+J53</f>
        <v>#REF!</v>
      </c>
    </row>
    <row r="76" spans="6:7" x14ac:dyDescent="0.2">
      <c r="G76" s="36" t="e">
        <f>SUM(G67:G75)</f>
        <v>#REF!</v>
      </c>
    </row>
  </sheetData>
  <mergeCells count="3">
    <mergeCell ref="A1:J1"/>
    <mergeCell ref="A2:J2"/>
    <mergeCell ref="C63:D63"/>
  </mergeCells>
  <phoneticPr fontId="0" type="noConversion"/>
  <pageMargins left="0.23" right="0.16" top="0.23" bottom="0.28999999999999998" header="0.17" footer="0.16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Финансовое управлеие в АГО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</cp:lastModifiedBy>
  <cp:lastPrinted>2018-01-10T12:02:48Z</cp:lastPrinted>
  <dcterms:created xsi:type="dcterms:W3CDTF">2016-01-12T10:05:55Z</dcterms:created>
  <dcterms:modified xsi:type="dcterms:W3CDTF">2019-01-15T05:31:38Z</dcterms:modified>
</cp:coreProperties>
</file>